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85" windowHeight="6510" activeTab="0"/>
  </bookViews>
  <sheets>
    <sheet name="C2C" sheetId="1" r:id="rId1"/>
  </sheets>
  <definedNames>
    <definedName name="_xlnm.Print_Area" localSheetId="0">'C2C'!$A$1:$I$57</definedName>
  </definedNames>
  <calcPr fullCalcOnLoad="1"/>
</workbook>
</file>

<file path=xl/sharedStrings.xml><?xml version="1.0" encoding="utf-8"?>
<sst xmlns="http://schemas.openxmlformats.org/spreadsheetml/2006/main" count="80" uniqueCount="67">
  <si>
    <t>Runner #</t>
  </si>
  <si>
    <t>Van</t>
  </si>
  <si>
    <t>Van #</t>
  </si>
  <si>
    <t>Gender</t>
  </si>
  <si>
    <t>Stage</t>
  </si>
  <si>
    <t>Runner Name</t>
  </si>
  <si>
    <t>Estimated Start Time</t>
  </si>
  <si>
    <t>Estimated End Time</t>
  </si>
  <si>
    <t>Leg 1 Distance (Miles)</t>
  </si>
  <si>
    <t>Leg 2 Distance (Miles)</t>
  </si>
  <si>
    <t>Leg 3 Distance (Miles)</t>
  </si>
  <si>
    <t>Total Distance (Miles)</t>
  </si>
  <si>
    <t>Distance (Miles)</t>
  </si>
  <si>
    <t>Description</t>
  </si>
  <si>
    <t>Very nice scenic run thru downtown Austin up historic South Congress Ave., past 6th Street, over the famous 'bat bridge' - home of the largest urban bat dwelling in the US.   At mile 1.0 a gradual hill starts and continues thru mile 3.5. Cross over the 290 Intersection and at mile 4.3 a decline begins. Great start to the relay.</t>
  </si>
  <si>
    <t>Residential / business area. Winding road with hills and valleys. Nice sidewalks on William Cannon. At mile 1.8 take a left on Manchaca (FM 2304)-  bits of traffic and congestion, please use crosswalks and watch the lights.   After 4.7 miles n Manchaca you will then take a RIGHT on FM 1626.   You will see the exchange at the Church on the left, near the intersection of 2304/1626</t>
  </si>
  <si>
    <t>Corner of Congress and William Cannon at Cannon Square Shopping Center</t>
  </si>
  <si>
    <t>Manchaca Baptist Church</t>
  </si>
  <si>
    <t>Going down 1626 it is flat residential country road, very narrow shoulder. Please wear orange vest. This leg is a real cross country run. At mile 4.5 take a left onto FM 967.  Follow FM 967 until it turns into Loop 4/Main St.</t>
  </si>
  <si>
    <t>St. Elizabeth Episcopal church (please park across the street)</t>
  </si>
  <si>
    <t>Follow 967 the overpass to CR 131. Route continues with hills and valleys on this piece of country road. Take a right on the feeder road of 35 for .5 miles then cross I-35 on
the overpass to CR 131. Route continues with hills and valleys on this piece of country road.   Stay on Windy Hill Rd.    You will run for 3.2 miles until the exchange point at the intersection of Windy Hill Rd. and FM 2001</t>
  </si>
  <si>
    <t>Cut through gravel road at intersection of 131(Windy Hill Road) and FM 2001</t>
  </si>
  <si>
    <t>Take a right on 2001 from the exchange. This is a country road with very windy hills and valleys. Great country side views!   You will run for 5.6 miles and then see the Exchange point at the Valero Gas Station on the left hand side.</t>
  </si>
  <si>
    <t>Intersection of 2001 and hwy 21 (Valero Gas station on your left)</t>
  </si>
  <si>
    <t>Take a right onto Hwy 21 to start this leg of the relay. At mile 1.6 turn left onto FM 2001, towards Lockhart, Texas. No Texas Relay would be complete without large game fences, which you will see on your right.   Once you start on FM 2001 you will run for 4.1 miles until the exchange.</t>
  </si>
  <si>
    <t>Bridge located at 2001 and County Road 233</t>
  </si>
  <si>
    <t>Avg Pace (min miles)</t>
  </si>
  <si>
    <t>M</t>
  </si>
  <si>
    <t>F</t>
  </si>
  <si>
    <t>Exchange Point</t>
  </si>
  <si>
    <t>Austin, TX to Corpus Christi, TX</t>
  </si>
  <si>
    <t>Total Time</t>
  </si>
  <si>
    <t>=potential night runs</t>
  </si>
  <si>
    <t>=input cells</t>
  </si>
  <si>
    <t>Race Total</t>
  </si>
  <si>
    <t>Estimated Time (min)</t>
  </si>
  <si>
    <t>Cristina</t>
  </si>
  <si>
    <t>Holly</t>
  </si>
  <si>
    <t>Johana</t>
  </si>
  <si>
    <t>Charity</t>
  </si>
  <si>
    <t>Leslie</t>
  </si>
  <si>
    <t>Anna</t>
  </si>
  <si>
    <t>Rick</t>
  </si>
  <si>
    <t>Eric</t>
  </si>
  <si>
    <t>Jim</t>
  </si>
  <si>
    <t>John</t>
  </si>
  <si>
    <t>Paul</t>
  </si>
  <si>
    <t>Chris</t>
  </si>
  <si>
    <t>Start time:</t>
  </si>
  <si>
    <t>10K Time</t>
  </si>
  <si>
    <t>Rank</t>
  </si>
  <si>
    <t>12 PERSON TEAM</t>
  </si>
  <si>
    <t>TOTAL DISTANCE BY RUNNER and ENDURANCE RANKINGS (Hardest = 1, Easiest = 12)</t>
  </si>
  <si>
    <r>
      <t>Runner 10        </t>
    </r>
    <r>
      <rPr>
        <b/>
        <sz val="7"/>
        <color indexed="14"/>
        <rFont val="Verdana"/>
        <family val="2"/>
      </rPr>
      <t>15.46 miles</t>
    </r>
    <r>
      <rPr>
        <b/>
        <sz val="7"/>
        <color indexed="63"/>
        <rFont val="Verdana"/>
        <family val="2"/>
      </rPr>
      <t> (6.24 miles, 5.01 miles, 4.21 miles) </t>
    </r>
    <r>
      <rPr>
        <b/>
        <sz val="7"/>
        <color indexed="14"/>
        <rFont val="Verdana"/>
        <family val="2"/>
      </rPr>
      <t>“EASY AS PIE”LEG Ranked 12 of 12</t>
    </r>
  </si>
  <si>
    <r>
      <t xml:space="preserve">Runner 9          19.21 miles (7.06 miles, 5.59 miles, 6.56 miles) </t>
    </r>
    <r>
      <rPr>
        <b/>
        <sz val="7"/>
        <color indexed="53"/>
        <rFont val="Verdana"/>
        <family val="2"/>
      </rPr>
      <t>"Alice's Hell!" Ranked 3 of 12</t>
    </r>
  </si>
  <si>
    <t>Runner 7          19.14 miles (5.62 miles, 7.66 miles, 5.86 miles) Ranked 6 of 12</t>
  </si>
  <si>
    <t>Runner 3          18.46 miles (6.64 miles, 4.37 miles, 7.45 miles) Ranked 7 of 12</t>
  </si>
  <si>
    <t>Runner 4          17.02 miles (5.41 miles, 4.31 miles, 7.30 miles) Ranked 10 of 12</t>
  </si>
  <si>
    <t>Runner 8          17.25 miles (6.19 miles, 5.97 miles, 5.09 miles) Ranked 9 of 12</t>
  </si>
  <si>
    <r>
      <t>Runner 11        15.96 miles (5.63 miles, 7.31 miles,</t>
    </r>
    <r>
      <rPr>
        <b/>
        <sz val="7"/>
        <color indexed="14"/>
        <rFont val="Verdana"/>
        <family val="2"/>
      </rPr>
      <t> 3.02 miles</t>
    </r>
    <r>
      <rPr>
        <b/>
        <sz val="7"/>
        <color indexed="63"/>
        <rFont val="Verdana"/>
        <family val="2"/>
      </rPr>
      <t>)</t>
    </r>
    <r>
      <rPr>
        <b/>
        <sz val="7"/>
        <color indexed="53"/>
        <rFont val="Verdana"/>
        <family val="2"/>
      </rPr>
      <t xml:space="preserve"> </t>
    </r>
    <r>
      <rPr>
        <b/>
        <sz val="7"/>
        <rFont val="Verdana"/>
        <family val="2"/>
      </rPr>
      <t xml:space="preserve">Ranked 11 of 12 </t>
    </r>
  </si>
  <si>
    <r>
      <t>Runner 12        </t>
    </r>
    <r>
      <rPr>
        <b/>
        <sz val="7"/>
        <color indexed="30"/>
        <rFont val="Verdana"/>
        <family val="2"/>
      </rPr>
      <t>20.82 miles</t>
    </r>
    <r>
      <rPr>
        <b/>
        <sz val="7"/>
        <color indexed="63"/>
        <rFont val="Verdana"/>
        <family val="2"/>
      </rPr>
      <t xml:space="preserve"> (</t>
    </r>
    <r>
      <rPr>
        <b/>
        <sz val="7"/>
        <rFont val="Verdana"/>
        <family val="2"/>
      </rPr>
      <t>8.26 miles</t>
    </r>
    <r>
      <rPr>
        <b/>
        <sz val="7"/>
        <color indexed="63"/>
        <rFont val="Verdana"/>
        <family val="2"/>
      </rPr>
      <t xml:space="preserve">, 7.35 miles, 5.21 miles) </t>
    </r>
    <r>
      <rPr>
        <b/>
        <sz val="7"/>
        <color indexed="30"/>
        <rFont val="Verdana"/>
        <family val="2"/>
      </rPr>
      <t>IRONMAN LEG!!! Ranked 1 of 12</t>
    </r>
  </si>
  <si>
    <r>
      <t>Runner 1          20.64 miles (</t>
    </r>
    <r>
      <rPr>
        <b/>
        <sz val="7"/>
        <color indexed="30"/>
        <rFont val="Verdana"/>
        <family val="2"/>
      </rPr>
      <t>8.95 miles</t>
    </r>
    <r>
      <rPr>
        <b/>
        <sz val="7"/>
        <color indexed="63"/>
        <rFont val="Verdana"/>
        <family val="2"/>
      </rPr>
      <t>, 5.66 miles, 6.03 miles) Ranked 2 of 12</t>
    </r>
  </si>
  <si>
    <t>Runner 2          20.39 miles (6.92 miles, 5.83 miles, 7.64 miles) Ranked 4 of 12</t>
  </si>
  <si>
    <r>
      <t xml:space="preserve">Runner 6         </t>
    </r>
    <r>
      <rPr>
        <b/>
        <sz val="7"/>
        <rFont val="Verdana"/>
        <family val="2"/>
      </rPr>
      <t> 20.34 miles </t>
    </r>
    <r>
      <rPr>
        <b/>
        <sz val="7"/>
        <color indexed="63"/>
        <rFont val="Verdana"/>
        <family val="2"/>
      </rPr>
      <t>(5.61 miles, 8.18 miles, 6.55 miles) </t>
    </r>
    <r>
      <rPr>
        <b/>
        <sz val="7"/>
        <rFont val="Verdana"/>
        <family val="2"/>
      </rPr>
      <t>Ranked 5 of 12</t>
    </r>
  </si>
  <si>
    <t>Runner 5          18.27 miles (6.14 miles, 7.71 miles, 4.42 miles) Ranked 8 of 12</t>
  </si>
  <si>
    <t>7th Annual Capital2Coast Relay Race</t>
  </si>
  <si>
    <t>October 14-15, 2016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</si>
</sst>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h:mm:ss\ AM/PM"/>
    <numFmt numFmtId="170" formatCode="[$-409]m/d/yy\ h:mm\ AM/PM;@"/>
    <numFmt numFmtId="171" formatCode="h:mm;@"/>
    <numFmt numFmtId="172" formatCode="[$-F400]h:mm:ss\ AM/PM"/>
    <numFmt numFmtId="173" formatCode="[h]:mm"/>
    <numFmt numFmtId="174" formatCode="mm"/>
    <numFmt numFmtId="175" formatCode="[$-409]h:mm\ AM/PM;@"/>
    <numFmt numFmtId="176" formatCode="h:mm:ss;@"/>
    <numFmt numFmtId="177" formatCode="[$-409]dddd\,\ mmmm\ dd\,\ yyyy"/>
    <numFmt numFmtId="178" formatCode="[$-F400]h:mm\ AM/PM"/>
    <numFmt numFmtId="179" formatCode="hh:mm\ AM/PM"/>
  </numFmts>
  <fonts count="46">
    <font>
      <sz val="11"/>
      <color theme="1"/>
      <name val="Calibri"/>
      <family val="2"/>
    </font>
    <font>
      <sz val="11"/>
      <color indexed="8"/>
      <name val="Calibri"/>
      <family val="2"/>
    </font>
    <font>
      <b/>
      <sz val="7"/>
      <color indexed="63"/>
      <name val="Verdana"/>
      <family val="2"/>
    </font>
    <font>
      <b/>
      <sz val="7"/>
      <color indexed="14"/>
      <name val="Verdana"/>
      <family val="2"/>
    </font>
    <font>
      <b/>
      <sz val="7"/>
      <color indexed="53"/>
      <name val="Verdana"/>
      <family val="2"/>
    </font>
    <font>
      <b/>
      <sz val="7"/>
      <name val="Verdana"/>
      <family val="2"/>
    </font>
    <font>
      <b/>
      <sz val="7"/>
      <color indexed="3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63"/>
      <name val="Verdana"/>
      <family val="2"/>
    </font>
    <font>
      <sz val="10"/>
      <color indexed="63"/>
      <name val="Verdana"/>
      <family val="2"/>
    </font>
    <font>
      <b/>
      <u val="single"/>
      <sz val="10"/>
      <color indexed="63"/>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rgb="FF2B272A"/>
      <name val="Verdana"/>
      <family val="2"/>
    </font>
    <font>
      <b/>
      <sz val="7"/>
      <color rgb="FF2B272A"/>
      <name val="Verdana"/>
      <family val="2"/>
    </font>
    <font>
      <sz val="10"/>
      <color rgb="FF2B272A"/>
      <name val="Verdana"/>
      <family val="2"/>
    </font>
    <font>
      <b/>
      <u val="single"/>
      <sz val="10"/>
      <color rgb="FF2B272A"/>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4" tint="0.599960029125213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9">
    <xf numFmtId="0" fontId="0" fillId="0" borderId="0" xfId="0" applyFont="1" applyAlignment="1">
      <alignment/>
    </xf>
    <xf numFmtId="0" fontId="0" fillId="0" borderId="0" xfId="0" applyFill="1" applyAlignment="1">
      <alignment horizontal="left"/>
    </xf>
    <xf numFmtId="173" fontId="0" fillId="0" borderId="0" xfId="0" applyNumberFormat="1" applyFill="1" applyAlignment="1">
      <alignment horizontal="left"/>
    </xf>
    <xf numFmtId="168" fontId="0" fillId="0" borderId="0" xfId="0" applyNumberFormat="1" applyFill="1" applyAlignment="1">
      <alignment horizontal="left"/>
    </xf>
    <xf numFmtId="0" fontId="0" fillId="0" borderId="0" xfId="0" applyFill="1" applyAlignment="1">
      <alignment/>
    </xf>
    <xf numFmtId="0" fontId="0" fillId="0" borderId="0" xfId="0" applyFill="1" applyAlignment="1">
      <alignment/>
    </xf>
    <xf numFmtId="176" fontId="0" fillId="0" borderId="0" xfId="0" applyNumberFormat="1" applyFill="1" applyAlignment="1">
      <alignment/>
    </xf>
    <xf numFmtId="46" fontId="0" fillId="0" borderId="0" xfId="0" applyNumberFormat="1" applyFill="1" applyAlignment="1">
      <alignment horizontal="left"/>
    </xf>
    <xf numFmtId="0" fontId="0" fillId="0" borderId="0" xfId="0" applyNumberFormat="1" applyFill="1" applyAlignment="1">
      <alignment horizontal="left"/>
    </xf>
    <xf numFmtId="171" fontId="0" fillId="0" borderId="0" xfId="0" applyNumberFormat="1" applyFill="1" applyAlignment="1">
      <alignment horizontal="left"/>
    </xf>
    <xf numFmtId="0" fontId="40" fillId="0" borderId="0" xfId="0" applyFont="1" applyFill="1" applyAlignment="1">
      <alignment horizontal="left"/>
    </xf>
    <xf numFmtId="0" fontId="0" fillId="0" borderId="10" xfId="0" applyFill="1" applyBorder="1" applyAlignment="1">
      <alignment horizontal="left"/>
    </xf>
    <xf numFmtId="173" fontId="0" fillId="0" borderId="10" xfId="0" applyNumberFormat="1" applyFill="1" applyBorder="1" applyAlignment="1">
      <alignment horizontal="left"/>
    </xf>
    <xf numFmtId="46" fontId="0" fillId="0" borderId="10" xfId="0" applyNumberFormat="1" applyFill="1" applyBorder="1" applyAlignment="1">
      <alignment horizontal="left"/>
    </xf>
    <xf numFmtId="1" fontId="0" fillId="0" borderId="10" xfId="0" applyNumberFormat="1" applyFill="1" applyBorder="1" applyAlignment="1">
      <alignment horizontal="left"/>
    </xf>
    <xf numFmtId="0" fontId="0" fillId="33" borderId="10" xfId="0" applyFill="1" applyBorder="1" applyAlignment="1">
      <alignment horizontal="left"/>
    </xf>
    <xf numFmtId="46" fontId="0" fillId="33" borderId="10" xfId="0" applyNumberFormat="1" applyFill="1" applyBorder="1" applyAlignment="1">
      <alignment horizontal="left"/>
    </xf>
    <xf numFmtId="173" fontId="0" fillId="33" borderId="10" xfId="0" applyNumberFormat="1" applyFill="1" applyBorder="1" applyAlignment="1">
      <alignment horizontal="left"/>
    </xf>
    <xf numFmtId="0" fontId="0" fillId="0" borderId="11" xfId="0" applyFill="1" applyBorder="1" applyAlignment="1">
      <alignment horizontal="left"/>
    </xf>
    <xf numFmtId="46" fontId="0" fillId="0" borderId="11" xfId="0" applyNumberFormat="1" applyFill="1" applyBorder="1" applyAlignment="1">
      <alignment horizontal="left"/>
    </xf>
    <xf numFmtId="0" fontId="0" fillId="33" borderId="11" xfId="0" applyFill="1" applyBorder="1" applyAlignment="1">
      <alignment horizontal="left"/>
    </xf>
    <xf numFmtId="173" fontId="40" fillId="19" borderId="11" xfId="0" applyNumberFormat="1" applyFont="1" applyFill="1" applyBorder="1" applyAlignment="1">
      <alignment horizontal="left"/>
    </xf>
    <xf numFmtId="168" fontId="40" fillId="0" borderId="12" xfId="0" applyNumberFormat="1" applyFont="1" applyFill="1" applyBorder="1" applyAlignment="1" quotePrefix="1">
      <alignment horizontal="left"/>
    </xf>
    <xf numFmtId="2" fontId="0" fillId="0" borderId="10" xfId="0" applyNumberFormat="1" applyFill="1" applyBorder="1" applyAlignment="1">
      <alignment horizontal="left"/>
    </xf>
    <xf numFmtId="2" fontId="0" fillId="33" borderId="10" xfId="0" applyNumberFormat="1" applyFill="1" applyBorder="1" applyAlignment="1">
      <alignment horizontal="left"/>
    </xf>
    <xf numFmtId="173" fontId="0" fillId="0" borderId="0" xfId="0" applyNumberFormat="1" applyFill="1" applyAlignment="1">
      <alignment horizontal="right"/>
    </xf>
    <xf numFmtId="175" fontId="0" fillId="0" borderId="10" xfId="0" applyNumberFormat="1" applyFill="1" applyBorder="1" applyAlignment="1">
      <alignment horizontal="left"/>
    </xf>
    <xf numFmtId="175" fontId="0" fillId="33" borderId="10" xfId="0" applyNumberFormat="1" applyFill="1" applyBorder="1" applyAlignment="1">
      <alignment horizontal="left"/>
    </xf>
    <xf numFmtId="0" fontId="0" fillId="0" borderId="0" xfId="0" applyFill="1" applyAlignment="1">
      <alignment horizontal="center" vertical="top" wrapText="1"/>
    </xf>
    <xf numFmtId="0" fontId="0" fillId="34" borderId="10" xfId="0" applyFill="1" applyBorder="1" applyAlignment="1">
      <alignment horizontal="left"/>
    </xf>
    <xf numFmtId="2" fontId="0" fillId="0" borderId="11" xfId="0" applyNumberFormat="1" applyFill="1" applyBorder="1" applyAlignment="1">
      <alignment horizontal="left"/>
    </xf>
    <xf numFmtId="0" fontId="0" fillId="0" borderId="13" xfId="0" applyFill="1" applyBorder="1" applyAlignment="1">
      <alignment horizontal="left"/>
    </xf>
    <xf numFmtId="1" fontId="0" fillId="0" borderId="14" xfId="0" applyNumberFormat="1" applyFill="1" applyBorder="1" applyAlignment="1">
      <alignment horizontal="left"/>
    </xf>
    <xf numFmtId="0" fontId="0" fillId="0" borderId="14" xfId="0" applyFill="1" applyBorder="1" applyAlignment="1">
      <alignment horizontal="left"/>
    </xf>
    <xf numFmtId="46" fontId="0" fillId="0" borderId="14" xfId="0" applyNumberFormat="1" applyFill="1" applyBorder="1" applyAlignment="1">
      <alignment horizontal="left"/>
    </xf>
    <xf numFmtId="173" fontId="0" fillId="0" borderId="14" xfId="0" applyNumberFormat="1" applyFill="1" applyBorder="1" applyAlignment="1">
      <alignment horizontal="left"/>
    </xf>
    <xf numFmtId="175" fontId="0" fillId="0" borderId="14" xfId="0" applyNumberFormat="1" applyFill="1" applyBorder="1" applyAlignment="1">
      <alignment horizontal="left"/>
    </xf>
    <xf numFmtId="175" fontId="0" fillId="0" borderId="15" xfId="0" applyNumberFormat="1" applyFill="1" applyBorder="1" applyAlignment="1">
      <alignment horizontal="left"/>
    </xf>
    <xf numFmtId="0" fontId="0" fillId="0" borderId="16" xfId="0" applyFill="1" applyBorder="1" applyAlignment="1">
      <alignment horizontal="left"/>
    </xf>
    <xf numFmtId="175" fontId="0" fillId="0" borderId="17" xfId="0" applyNumberFormat="1" applyFill="1" applyBorder="1" applyAlignment="1">
      <alignment horizontal="left"/>
    </xf>
    <xf numFmtId="0" fontId="0" fillId="0" borderId="18" xfId="0" applyFill="1" applyBorder="1" applyAlignment="1">
      <alignment horizontal="left"/>
    </xf>
    <xf numFmtId="1" fontId="0" fillId="0" borderId="19" xfId="0" applyNumberFormat="1" applyFill="1" applyBorder="1" applyAlignment="1">
      <alignment horizontal="left"/>
    </xf>
    <xf numFmtId="0" fontId="0" fillId="0" borderId="19" xfId="0" applyFill="1" applyBorder="1" applyAlignment="1">
      <alignment horizontal="left"/>
    </xf>
    <xf numFmtId="46" fontId="0" fillId="0" borderId="19" xfId="0" applyNumberFormat="1" applyFill="1" applyBorder="1" applyAlignment="1">
      <alignment horizontal="left"/>
    </xf>
    <xf numFmtId="2" fontId="0" fillId="0" borderId="19" xfId="0" applyNumberFormat="1" applyFill="1" applyBorder="1" applyAlignment="1">
      <alignment horizontal="left"/>
    </xf>
    <xf numFmtId="173" fontId="0" fillId="0" borderId="19" xfId="0" applyNumberFormat="1" applyFill="1" applyBorder="1" applyAlignment="1">
      <alignment horizontal="left"/>
    </xf>
    <xf numFmtId="175" fontId="0" fillId="0" borderId="19" xfId="0" applyNumberFormat="1" applyFill="1" applyBorder="1" applyAlignment="1">
      <alignment horizontal="left"/>
    </xf>
    <xf numFmtId="175" fontId="0" fillId="0" borderId="20" xfId="0" applyNumberFormat="1" applyFill="1" applyBorder="1" applyAlignment="1">
      <alignment horizontal="left"/>
    </xf>
    <xf numFmtId="0" fontId="0" fillId="33" borderId="16" xfId="0" applyFill="1" applyBorder="1" applyAlignment="1">
      <alignment horizontal="left"/>
    </xf>
    <xf numFmtId="175" fontId="0" fillId="33" borderId="17" xfId="0" applyNumberFormat="1" applyFill="1" applyBorder="1" applyAlignment="1">
      <alignment horizontal="left"/>
    </xf>
    <xf numFmtId="0" fontId="0" fillId="33" borderId="18" xfId="0" applyFill="1" applyBorder="1" applyAlignment="1">
      <alignment horizontal="left"/>
    </xf>
    <xf numFmtId="0" fontId="0" fillId="33" borderId="19" xfId="0" applyFill="1" applyBorder="1" applyAlignment="1">
      <alignment horizontal="left"/>
    </xf>
    <xf numFmtId="46" fontId="0" fillId="33" borderId="19" xfId="0" applyNumberFormat="1" applyFill="1" applyBorder="1" applyAlignment="1">
      <alignment horizontal="left"/>
    </xf>
    <xf numFmtId="2" fontId="0" fillId="33" borderId="19" xfId="0" applyNumberFormat="1" applyFill="1" applyBorder="1" applyAlignment="1">
      <alignment horizontal="left"/>
    </xf>
    <xf numFmtId="173" fontId="0" fillId="33" borderId="19" xfId="0" applyNumberFormat="1" applyFill="1" applyBorder="1" applyAlignment="1">
      <alignment horizontal="left"/>
    </xf>
    <xf numFmtId="175" fontId="0" fillId="33" borderId="19" xfId="0" applyNumberFormat="1" applyFill="1" applyBorder="1" applyAlignment="1">
      <alignment horizontal="left"/>
    </xf>
    <xf numFmtId="175" fontId="0" fillId="33" borderId="20" xfId="0" applyNumberFormat="1" applyFill="1" applyBorder="1" applyAlignment="1">
      <alignment horizontal="left"/>
    </xf>
    <xf numFmtId="0" fontId="0" fillId="33" borderId="13" xfId="0" applyFill="1" applyBorder="1" applyAlignment="1">
      <alignment horizontal="left"/>
    </xf>
    <xf numFmtId="0" fontId="0" fillId="33" borderId="14" xfId="0" applyFill="1" applyBorder="1" applyAlignment="1">
      <alignment horizontal="left"/>
    </xf>
    <xf numFmtId="46" fontId="0" fillId="33" borderId="14" xfId="0" applyNumberFormat="1" applyFill="1" applyBorder="1" applyAlignment="1">
      <alignment horizontal="left"/>
    </xf>
    <xf numFmtId="173" fontId="0" fillId="33" borderId="14" xfId="0" applyNumberFormat="1" applyFill="1" applyBorder="1" applyAlignment="1">
      <alignment horizontal="left"/>
    </xf>
    <xf numFmtId="175" fontId="0" fillId="33" borderId="14" xfId="0" applyNumberFormat="1" applyFill="1" applyBorder="1" applyAlignment="1">
      <alignment horizontal="left"/>
    </xf>
    <xf numFmtId="175" fontId="0" fillId="33" borderId="15" xfId="0" applyNumberFormat="1" applyFill="1" applyBorder="1" applyAlignment="1">
      <alignment horizontal="left"/>
    </xf>
    <xf numFmtId="0" fontId="40" fillId="0" borderId="21" xfId="0" applyFont="1" applyFill="1" applyBorder="1" applyAlignment="1">
      <alignment horizontal="center" vertical="top" wrapText="1"/>
    </xf>
    <xf numFmtId="0" fontId="40" fillId="0" borderId="22" xfId="0" applyFont="1" applyFill="1" applyBorder="1" applyAlignment="1">
      <alignment horizontal="center" vertical="top" wrapText="1"/>
    </xf>
    <xf numFmtId="46" fontId="40" fillId="0" borderId="22" xfId="0" applyNumberFormat="1" applyFont="1" applyFill="1" applyBorder="1" applyAlignment="1">
      <alignment horizontal="center" vertical="top" wrapText="1"/>
    </xf>
    <xf numFmtId="0" fontId="40" fillId="0" borderId="22" xfId="0" applyNumberFormat="1" applyFont="1" applyFill="1" applyBorder="1" applyAlignment="1">
      <alignment horizontal="center" vertical="top" wrapText="1"/>
    </xf>
    <xf numFmtId="171" fontId="40" fillId="0" borderId="22" xfId="0" applyNumberFormat="1" applyFont="1" applyFill="1" applyBorder="1" applyAlignment="1">
      <alignment horizontal="center" vertical="top" wrapText="1"/>
    </xf>
    <xf numFmtId="171" fontId="40" fillId="0" borderId="23" xfId="0" applyNumberFormat="1" applyFont="1" applyFill="1" applyBorder="1" applyAlignment="1">
      <alignment horizontal="center" vertical="top" wrapText="1"/>
    </xf>
    <xf numFmtId="0" fontId="0" fillId="0" borderId="24" xfId="0" applyFill="1" applyBorder="1" applyAlignment="1">
      <alignment horizontal="left"/>
    </xf>
    <xf numFmtId="0" fontId="42" fillId="0" borderId="0" xfId="0" applyFont="1" applyAlignment="1">
      <alignment wrapText="1"/>
    </xf>
    <xf numFmtId="0" fontId="0" fillId="34" borderId="11" xfId="0" applyFill="1" applyBorder="1" applyAlignment="1">
      <alignment horizontal="left"/>
    </xf>
    <xf numFmtId="173" fontId="40" fillId="0" borderId="22" xfId="0" applyNumberFormat="1" applyFont="1" applyFill="1" applyBorder="1" applyAlignment="1">
      <alignment horizontal="center" vertical="top" wrapText="1"/>
    </xf>
    <xf numFmtId="168" fontId="40" fillId="0" borderId="22" xfId="0" applyNumberFormat="1" applyFont="1" applyFill="1" applyBorder="1" applyAlignment="1">
      <alignment horizontal="center" vertical="top" wrapText="1"/>
    </xf>
    <xf numFmtId="0" fontId="0" fillId="0" borderId="25" xfId="0" applyFill="1" applyBorder="1" applyAlignment="1">
      <alignment horizontal="center" vertical="top" wrapText="1"/>
    </xf>
    <xf numFmtId="168" fontId="40" fillId="19" borderId="11" xfId="0" applyNumberFormat="1" applyFont="1" applyFill="1" applyBorder="1" applyAlignment="1">
      <alignment horizontal="left"/>
    </xf>
    <xf numFmtId="0" fontId="0" fillId="0" borderId="0" xfId="0" applyFill="1" applyBorder="1" applyAlignment="1">
      <alignment/>
    </xf>
    <xf numFmtId="0" fontId="0" fillId="0" borderId="26" xfId="0" applyFill="1" applyBorder="1" applyAlignment="1">
      <alignment/>
    </xf>
    <xf numFmtId="0" fontId="0" fillId="34" borderId="19" xfId="0" applyFill="1" applyBorder="1" applyAlignment="1">
      <alignment horizontal="left"/>
    </xf>
    <xf numFmtId="0" fontId="0" fillId="0" borderId="27" xfId="0" applyFill="1" applyBorder="1" applyAlignment="1">
      <alignment/>
    </xf>
    <xf numFmtId="0" fontId="0" fillId="0" borderId="28" xfId="0" applyFill="1" applyBorder="1" applyAlignment="1">
      <alignment/>
    </xf>
    <xf numFmtId="168" fontId="0" fillId="33" borderId="10" xfId="0" applyNumberFormat="1" applyFill="1" applyBorder="1" applyAlignment="1">
      <alignment horizontal="left"/>
    </xf>
    <xf numFmtId="178" fontId="0" fillId="34" borderId="10" xfId="0" applyNumberFormat="1" applyFill="1" applyBorder="1" applyAlignment="1">
      <alignment horizontal="left"/>
    </xf>
    <xf numFmtId="0" fontId="40" fillId="0" borderId="29" xfId="0" applyFont="1" applyFill="1" applyBorder="1" applyAlignment="1">
      <alignment horizontal="center" vertical="top" wrapText="1"/>
    </xf>
    <xf numFmtId="173" fontId="0" fillId="34" borderId="30" xfId="0" applyNumberFormat="1" applyFill="1" applyBorder="1" applyAlignment="1">
      <alignment horizontal="left"/>
    </xf>
    <xf numFmtId="0" fontId="40" fillId="0" borderId="23" xfId="0" applyFont="1" applyFill="1" applyBorder="1" applyAlignment="1">
      <alignment horizontal="center" vertical="top" wrapText="1"/>
    </xf>
    <xf numFmtId="2" fontId="0" fillId="0" borderId="31" xfId="0" applyNumberFormat="1" applyFill="1" applyBorder="1" applyAlignment="1">
      <alignment horizontal="left"/>
    </xf>
    <xf numFmtId="2" fontId="0" fillId="0" borderId="17" xfId="0" applyNumberFormat="1" applyFill="1" applyBorder="1" applyAlignment="1">
      <alignment horizontal="left"/>
    </xf>
    <xf numFmtId="2" fontId="0" fillId="0" borderId="20" xfId="0" applyNumberFormat="1" applyFill="1" applyBorder="1" applyAlignment="1">
      <alignment horizontal="left"/>
    </xf>
    <xf numFmtId="2" fontId="0" fillId="33" borderId="11" xfId="0" applyNumberFormat="1" applyFill="1" applyBorder="1" applyAlignment="1">
      <alignment horizontal="left"/>
    </xf>
    <xf numFmtId="0" fontId="0" fillId="33" borderId="24" xfId="0" applyFill="1" applyBorder="1" applyAlignment="1">
      <alignment horizontal="left"/>
    </xf>
    <xf numFmtId="1" fontId="0" fillId="33" borderId="11" xfId="0" applyNumberFormat="1" applyFill="1" applyBorder="1" applyAlignment="1">
      <alignment horizontal="left"/>
    </xf>
    <xf numFmtId="46" fontId="0" fillId="33" borderId="11" xfId="0" applyNumberFormat="1" applyFill="1" applyBorder="1" applyAlignment="1">
      <alignment horizontal="left"/>
    </xf>
    <xf numFmtId="173" fontId="0" fillId="33" borderId="11" xfId="0" applyNumberFormat="1" applyFill="1" applyBorder="1" applyAlignment="1">
      <alignment horizontal="left"/>
    </xf>
    <xf numFmtId="175" fontId="0" fillId="33" borderId="11" xfId="0" applyNumberFormat="1" applyFill="1" applyBorder="1" applyAlignment="1">
      <alignment horizontal="left"/>
    </xf>
    <xf numFmtId="175" fontId="0" fillId="33" borderId="31" xfId="0" applyNumberFormat="1" applyFill="1" applyBorder="1" applyAlignment="1">
      <alignment horizontal="left"/>
    </xf>
    <xf numFmtId="1" fontId="0" fillId="33" borderId="10" xfId="0" applyNumberFormat="1" applyFill="1" applyBorder="1" applyAlignment="1">
      <alignment horizontal="left"/>
    </xf>
    <xf numFmtId="0" fontId="43" fillId="0" borderId="32" xfId="0" applyFont="1" applyBorder="1" applyAlignment="1">
      <alignment horizontal="left" vertical="top" wrapText="1"/>
    </xf>
    <xf numFmtId="0" fontId="43" fillId="0" borderId="0" xfId="0" applyFont="1" applyBorder="1" applyAlignment="1">
      <alignment horizontal="left" vertical="top" wrapText="1"/>
    </xf>
    <xf numFmtId="0" fontId="43" fillId="0" borderId="26" xfId="0" applyFont="1" applyBorder="1" applyAlignment="1">
      <alignment horizontal="left" vertical="top" wrapText="1"/>
    </xf>
    <xf numFmtId="0" fontId="44" fillId="0" borderId="33" xfId="0" applyFont="1" applyBorder="1" applyAlignment="1">
      <alignment horizontal="center" vertical="top" wrapText="1"/>
    </xf>
    <xf numFmtId="0" fontId="44" fillId="0" borderId="25" xfId="0" applyFont="1" applyBorder="1" applyAlignment="1">
      <alignment horizontal="center" vertical="top" wrapText="1"/>
    </xf>
    <xf numFmtId="0" fontId="44" fillId="0" borderId="34" xfId="0" applyFont="1" applyBorder="1" applyAlignment="1">
      <alignment horizontal="center" vertical="top" wrapText="1"/>
    </xf>
    <xf numFmtId="0" fontId="45" fillId="0" borderId="33" xfId="0" applyFont="1" applyBorder="1" applyAlignment="1">
      <alignment horizontal="center" vertical="top" wrapText="1"/>
    </xf>
    <xf numFmtId="0" fontId="45" fillId="0" borderId="25" xfId="0" applyFont="1" applyBorder="1" applyAlignment="1">
      <alignment horizontal="center" vertical="top" wrapText="1"/>
    </xf>
    <xf numFmtId="0" fontId="45" fillId="0" borderId="34" xfId="0" applyFont="1" applyBorder="1" applyAlignment="1">
      <alignment horizontal="center" vertical="top" wrapText="1"/>
    </xf>
    <xf numFmtId="0" fontId="43" fillId="0" borderId="35" xfId="0" applyFont="1" applyBorder="1" applyAlignment="1">
      <alignment horizontal="left" vertical="top" wrapText="1"/>
    </xf>
    <xf numFmtId="0" fontId="43" fillId="0" borderId="27" xfId="0" applyFont="1" applyBorder="1" applyAlignment="1">
      <alignment horizontal="left" vertical="top" wrapText="1"/>
    </xf>
    <xf numFmtId="0" fontId="43" fillId="0" borderId="28"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145" zoomScaleNormal="145" zoomScalePageLayoutView="0" workbookViewId="0" topLeftCell="A1">
      <selection activeCell="F3" sqref="F3"/>
    </sheetView>
  </sheetViews>
  <sheetFormatPr defaultColWidth="9.140625" defaultRowHeight="15"/>
  <cols>
    <col min="1" max="1" width="5.8515625" style="1" bestFit="1" customWidth="1"/>
    <col min="2" max="2" width="8.7109375" style="1" customWidth="1"/>
    <col min="3" max="3" width="13.28125" style="1" bestFit="1" customWidth="1"/>
    <col min="4" max="4" width="7.7109375" style="1" bestFit="1" customWidth="1"/>
    <col min="5" max="5" width="9.7109375" style="2" customWidth="1"/>
    <col min="6" max="6" width="13.57421875" style="1" customWidth="1"/>
    <col min="7" max="8" width="13.28125" style="3" customWidth="1"/>
    <col min="9" max="9" width="13.421875" style="3" customWidth="1"/>
    <col min="10" max="10" width="7.57421875" style="1" customWidth="1"/>
    <col min="11" max="11" width="69.421875" style="5" hidden="1" customWidth="1"/>
    <col min="12" max="12" width="11.00390625" style="5" hidden="1" customWidth="1"/>
    <col min="13" max="13" width="6.28125" style="5" customWidth="1"/>
    <col min="14" max="16384" width="9.140625" style="5" customWidth="1"/>
  </cols>
  <sheetData>
    <row r="1" spans="1:9" ht="15">
      <c r="A1" s="10" t="s">
        <v>65</v>
      </c>
      <c r="E1" s="25" t="s">
        <v>48</v>
      </c>
      <c r="F1" s="82">
        <v>0.16666666666666666</v>
      </c>
      <c r="G1" s="22" t="s">
        <v>33</v>
      </c>
      <c r="H1" s="81"/>
      <c r="I1" s="22" t="s">
        <v>32</v>
      </c>
    </row>
    <row r="2" ht="15">
      <c r="A2" s="10" t="s">
        <v>66</v>
      </c>
    </row>
    <row r="3" ht="15">
      <c r="A3" s="10" t="s">
        <v>30</v>
      </c>
    </row>
    <row r="4" ht="15.75" thickBot="1"/>
    <row r="5" spans="1:13" s="28" customFormat="1" ht="28.5" customHeight="1" thickBot="1">
      <c r="A5" s="63" t="s">
        <v>2</v>
      </c>
      <c r="B5" s="64" t="s">
        <v>0</v>
      </c>
      <c r="C5" s="64" t="s">
        <v>5</v>
      </c>
      <c r="D5" s="64" t="s">
        <v>3</v>
      </c>
      <c r="E5" s="72" t="s">
        <v>26</v>
      </c>
      <c r="F5" s="73" t="s">
        <v>8</v>
      </c>
      <c r="G5" s="73" t="s">
        <v>9</v>
      </c>
      <c r="H5" s="73" t="s">
        <v>10</v>
      </c>
      <c r="I5" s="85" t="s">
        <v>11</v>
      </c>
      <c r="J5" s="83" t="s">
        <v>49</v>
      </c>
      <c r="K5" s="74"/>
      <c r="L5" s="74"/>
      <c r="M5" s="68" t="s">
        <v>50</v>
      </c>
    </row>
    <row r="6" spans="1:13" ht="15">
      <c r="A6" s="69">
        <v>1</v>
      </c>
      <c r="B6" s="18">
        <v>1</v>
      </c>
      <c r="C6" s="71" t="s">
        <v>37</v>
      </c>
      <c r="D6" s="71" t="s">
        <v>28</v>
      </c>
      <c r="E6" s="19">
        <f>J6/6.2</f>
        <v>0.006944444444444445</v>
      </c>
      <c r="F6" s="30">
        <v>8.95</v>
      </c>
      <c r="G6" s="30">
        <v>5.66</v>
      </c>
      <c r="H6" s="30">
        <v>6.03</v>
      </c>
      <c r="I6" s="86">
        <f>SUM(F6:H6)</f>
        <v>20.64</v>
      </c>
      <c r="J6" s="84">
        <v>0.04305555555555556</v>
      </c>
      <c r="K6" s="76"/>
      <c r="L6" s="76"/>
      <c r="M6" s="77">
        <v>8</v>
      </c>
    </row>
    <row r="7" spans="1:13" ht="15">
      <c r="A7" s="38">
        <v>1</v>
      </c>
      <c r="B7" s="11">
        <v>2</v>
      </c>
      <c r="C7" s="29" t="s">
        <v>36</v>
      </c>
      <c r="D7" s="29" t="s">
        <v>28</v>
      </c>
      <c r="E7" s="13">
        <f aca="true" t="shared" si="0" ref="E7:E17">J7/6.2</f>
        <v>0.005824372759856631</v>
      </c>
      <c r="F7" s="23">
        <v>6.92</v>
      </c>
      <c r="G7" s="23">
        <v>5.83</v>
      </c>
      <c r="H7" s="23">
        <v>7.64</v>
      </c>
      <c r="I7" s="87">
        <f aca="true" t="shared" si="1" ref="I7:I17">SUM(F7:H7)</f>
        <v>20.39</v>
      </c>
      <c r="J7" s="84">
        <v>0.036111111111111115</v>
      </c>
      <c r="K7" s="76"/>
      <c r="L7" s="76"/>
      <c r="M7" s="77">
        <v>5</v>
      </c>
    </row>
    <row r="8" spans="1:13" ht="15">
      <c r="A8" s="38">
        <v>1</v>
      </c>
      <c r="B8" s="11">
        <v>3</v>
      </c>
      <c r="C8" s="29" t="s">
        <v>38</v>
      </c>
      <c r="D8" s="29" t="s">
        <v>28</v>
      </c>
      <c r="E8" s="13">
        <f t="shared" si="0"/>
        <v>0.006944444444444445</v>
      </c>
      <c r="F8" s="23">
        <v>6.64</v>
      </c>
      <c r="G8" s="23">
        <v>4.37</v>
      </c>
      <c r="H8" s="23">
        <v>7.45</v>
      </c>
      <c r="I8" s="87">
        <f t="shared" si="1"/>
        <v>18.46</v>
      </c>
      <c r="J8" s="84">
        <v>0.04305555555555556</v>
      </c>
      <c r="K8" s="76"/>
      <c r="L8" s="76"/>
      <c r="M8" s="77">
        <v>7</v>
      </c>
    </row>
    <row r="9" spans="1:13" ht="15">
      <c r="A9" s="38">
        <v>1</v>
      </c>
      <c r="B9" s="11">
        <v>4</v>
      </c>
      <c r="C9" s="29" t="s">
        <v>39</v>
      </c>
      <c r="D9" s="29" t="s">
        <v>28</v>
      </c>
      <c r="E9" s="13">
        <f t="shared" si="0"/>
        <v>0.006944444444444445</v>
      </c>
      <c r="F9" s="23">
        <v>5.41</v>
      </c>
      <c r="G9" s="23">
        <v>4.31</v>
      </c>
      <c r="H9" s="23">
        <v>7.3</v>
      </c>
      <c r="I9" s="87">
        <f t="shared" si="1"/>
        <v>17.02</v>
      </c>
      <c r="J9" s="84">
        <v>0.04305555555555556</v>
      </c>
      <c r="K9" s="76"/>
      <c r="L9" s="76"/>
      <c r="M9" s="77">
        <v>10</v>
      </c>
    </row>
    <row r="10" spans="1:13" ht="15">
      <c r="A10" s="38">
        <v>1</v>
      </c>
      <c r="B10" s="11">
        <v>5</v>
      </c>
      <c r="C10" s="29" t="s">
        <v>40</v>
      </c>
      <c r="D10" s="29" t="s">
        <v>28</v>
      </c>
      <c r="E10" s="13">
        <f t="shared" si="0"/>
        <v>0.004592293906810036</v>
      </c>
      <c r="F10" s="23">
        <v>6.14</v>
      </c>
      <c r="G10" s="23">
        <v>7.71</v>
      </c>
      <c r="H10" s="23">
        <v>4.42</v>
      </c>
      <c r="I10" s="87">
        <f t="shared" si="1"/>
        <v>18.27</v>
      </c>
      <c r="J10" s="84">
        <v>0.02847222222222222</v>
      </c>
      <c r="K10" s="76"/>
      <c r="L10" s="76"/>
      <c r="M10" s="77">
        <v>4</v>
      </c>
    </row>
    <row r="11" spans="1:13" ht="15">
      <c r="A11" s="38">
        <v>1</v>
      </c>
      <c r="B11" s="11">
        <v>6</v>
      </c>
      <c r="C11" s="29" t="s">
        <v>41</v>
      </c>
      <c r="D11" s="29" t="s">
        <v>28</v>
      </c>
      <c r="E11" s="13">
        <f t="shared" si="0"/>
        <v>0.006944444444444445</v>
      </c>
      <c r="F11" s="23">
        <v>5.61</v>
      </c>
      <c r="G11" s="23">
        <v>8.18</v>
      </c>
      <c r="H11" s="23">
        <v>6.55</v>
      </c>
      <c r="I11" s="87">
        <f t="shared" si="1"/>
        <v>20.34</v>
      </c>
      <c r="J11" s="84">
        <v>0.04305555555555556</v>
      </c>
      <c r="K11" s="76"/>
      <c r="L11" s="76"/>
      <c r="M11" s="77">
        <v>1</v>
      </c>
    </row>
    <row r="12" spans="1:13" ht="15">
      <c r="A12" s="38">
        <v>2</v>
      </c>
      <c r="B12" s="11">
        <v>7</v>
      </c>
      <c r="C12" s="29" t="s">
        <v>42</v>
      </c>
      <c r="D12" s="29" t="s">
        <v>27</v>
      </c>
      <c r="E12" s="13">
        <f t="shared" si="0"/>
        <v>0.006944444444444445</v>
      </c>
      <c r="F12" s="23">
        <v>5.62</v>
      </c>
      <c r="G12" s="23">
        <v>7.66</v>
      </c>
      <c r="H12" s="23">
        <v>5.86</v>
      </c>
      <c r="I12" s="87">
        <f t="shared" si="1"/>
        <v>19.14</v>
      </c>
      <c r="J12" s="84">
        <v>0.04305555555555556</v>
      </c>
      <c r="K12" s="76"/>
      <c r="L12" s="76"/>
      <c r="M12" s="77">
        <v>6</v>
      </c>
    </row>
    <row r="13" spans="1:13" ht="15">
      <c r="A13" s="38">
        <v>2</v>
      </c>
      <c r="B13" s="11">
        <v>8</v>
      </c>
      <c r="C13" s="29" t="s">
        <v>43</v>
      </c>
      <c r="D13" s="29" t="s">
        <v>27</v>
      </c>
      <c r="E13" s="13">
        <f t="shared" si="0"/>
        <v>0.006944444444444445</v>
      </c>
      <c r="F13" s="23">
        <v>6.19</v>
      </c>
      <c r="G13" s="23">
        <v>5.97</v>
      </c>
      <c r="H13" s="23">
        <v>5.09</v>
      </c>
      <c r="I13" s="87">
        <f t="shared" si="1"/>
        <v>17.25</v>
      </c>
      <c r="J13" s="84">
        <v>0.04305555555555556</v>
      </c>
      <c r="K13" s="76"/>
      <c r="L13" s="76"/>
      <c r="M13" s="77">
        <v>9</v>
      </c>
    </row>
    <row r="14" spans="1:13" ht="15">
      <c r="A14" s="38">
        <v>2</v>
      </c>
      <c r="B14" s="11">
        <v>9</v>
      </c>
      <c r="C14" s="29" t="s">
        <v>44</v>
      </c>
      <c r="D14" s="29" t="s">
        <v>27</v>
      </c>
      <c r="E14" s="13">
        <f t="shared" si="0"/>
        <v>0.006944444444444445</v>
      </c>
      <c r="F14" s="23">
        <v>7.06</v>
      </c>
      <c r="G14" s="23">
        <v>5.59</v>
      </c>
      <c r="H14" s="23">
        <v>6.56</v>
      </c>
      <c r="I14" s="87">
        <f t="shared" si="1"/>
        <v>19.209999999999997</v>
      </c>
      <c r="J14" s="84">
        <v>0.04305555555555556</v>
      </c>
      <c r="K14" s="76"/>
      <c r="L14" s="76"/>
      <c r="M14" s="77">
        <v>3</v>
      </c>
    </row>
    <row r="15" spans="1:13" ht="15">
      <c r="A15" s="38">
        <v>2</v>
      </c>
      <c r="B15" s="11">
        <v>10</v>
      </c>
      <c r="C15" s="29" t="s">
        <v>45</v>
      </c>
      <c r="D15" s="29" t="s">
        <v>27</v>
      </c>
      <c r="E15" s="13">
        <f t="shared" si="0"/>
        <v>0.006944444444444445</v>
      </c>
      <c r="F15" s="23">
        <v>6.24</v>
      </c>
      <c r="G15" s="23">
        <v>5.01</v>
      </c>
      <c r="H15" s="23">
        <v>4.21</v>
      </c>
      <c r="I15" s="87">
        <f t="shared" si="1"/>
        <v>15.46</v>
      </c>
      <c r="J15" s="84">
        <v>0.04305555555555556</v>
      </c>
      <c r="K15" s="76"/>
      <c r="L15" s="76"/>
      <c r="M15" s="77">
        <v>12</v>
      </c>
    </row>
    <row r="16" spans="1:13" ht="15">
      <c r="A16" s="38">
        <v>2</v>
      </c>
      <c r="B16" s="11">
        <v>11</v>
      </c>
      <c r="C16" s="29" t="s">
        <v>46</v>
      </c>
      <c r="D16" s="29" t="s">
        <v>27</v>
      </c>
      <c r="E16" s="13">
        <f t="shared" si="0"/>
        <v>0.006944444444444445</v>
      </c>
      <c r="F16" s="23">
        <v>5.63</v>
      </c>
      <c r="G16" s="23">
        <v>7.31</v>
      </c>
      <c r="H16" s="23">
        <v>3.02</v>
      </c>
      <c r="I16" s="87">
        <f t="shared" si="1"/>
        <v>15.959999999999999</v>
      </c>
      <c r="J16" s="84">
        <v>0.04305555555555556</v>
      </c>
      <c r="K16" s="76"/>
      <c r="L16" s="76"/>
      <c r="M16" s="77">
        <v>11</v>
      </c>
    </row>
    <row r="17" spans="1:13" ht="15.75" thickBot="1">
      <c r="A17" s="40">
        <v>2</v>
      </c>
      <c r="B17" s="42">
        <v>12</v>
      </c>
      <c r="C17" s="78" t="s">
        <v>47</v>
      </c>
      <c r="D17" s="78" t="s">
        <v>27</v>
      </c>
      <c r="E17" s="43">
        <f t="shared" si="0"/>
        <v>0.006944444444444445</v>
      </c>
      <c r="F17" s="44">
        <v>8.26</v>
      </c>
      <c r="G17" s="44">
        <v>7.35</v>
      </c>
      <c r="H17" s="44">
        <v>5.21</v>
      </c>
      <c r="I17" s="88">
        <f t="shared" si="1"/>
        <v>20.82</v>
      </c>
      <c r="J17" s="84">
        <v>0.04305555555555556</v>
      </c>
      <c r="K17" s="79"/>
      <c r="L17" s="79"/>
      <c r="M17" s="80">
        <v>2</v>
      </c>
    </row>
    <row r="18" spans="5:9" ht="15">
      <c r="E18" s="7"/>
      <c r="F18" s="3"/>
      <c r="H18" s="75" t="s">
        <v>34</v>
      </c>
      <c r="I18" s="75">
        <f>SUM(I6:I17)</f>
        <v>222.96</v>
      </c>
    </row>
    <row r="19" ht="15.75" thickBot="1">
      <c r="E19" s="7"/>
    </row>
    <row r="20" spans="1:12" s="28" customFormat="1" ht="31.5" customHeight="1" thickBot="1">
      <c r="A20" s="63" t="s">
        <v>4</v>
      </c>
      <c r="B20" s="64" t="s">
        <v>0</v>
      </c>
      <c r="C20" s="64" t="s">
        <v>5</v>
      </c>
      <c r="D20" s="64" t="s">
        <v>1</v>
      </c>
      <c r="E20" s="65" t="s">
        <v>26</v>
      </c>
      <c r="F20" s="64" t="s">
        <v>12</v>
      </c>
      <c r="G20" s="66" t="s">
        <v>35</v>
      </c>
      <c r="H20" s="67" t="s">
        <v>6</v>
      </c>
      <c r="I20" s="68" t="s">
        <v>7</v>
      </c>
      <c r="K20" s="28" t="s">
        <v>29</v>
      </c>
      <c r="L20" s="28" t="s">
        <v>13</v>
      </c>
    </row>
    <row r="21" spans="1:12" ht="15">
      <c r="A21" s="90">
        <v>1</v>
      </c>
      <c r="B21" s="91">
        <f>B6</f>
        <v>1</v>
      </c>
      <c r="C21" s="20" t="str">
        <f>C6</f>
        <v>Holly</v>
      </c>
      <c r="D21" s="20">
        <f>A6</f>
        <v>1</v>
      </c>
      <c r="E21" s="92">
        <f>E6</f>
        <v>0.006944444444444445</v>
      </c>
      <c r="F21" s="89">
        <v>8.95</v>
      </c>
      <c r="G21" s="93">
        <f>E21*F21</f>
        <v>0.06215277777777778</v>
      </c>
      <c r="H21" s="94">
        <f>F1</f>
        <v>0.16666666666666666</v>
      </c>
      <c r="I21" s="95">
        <f>H21+G21</f>
        <v>0.22881944444444444</v>
      </c>
      <c r="J21" s="6"/>
      <c r="K21" s="1" t="s">
        <v>16</v>
      </c>
      <c r="L21" s="4" t="s">
        <v>14</v>
      </c>
    </row>
    <row r="22" spans="1:12" ht="15">
      <c r="A22" s="48">
        <v>2</v>
      </c>
      <c r="B22" s="96">
        <f aca="true" t="shared" si="2" ref="B22:C32">B7</f>
        <v>2</v>
      </c>
      <c r="C22" s="15" t="str">
        <f t="shared" si="2"/>
        <v>Cristina</v>
      </c>
      <c r="D22" s="15">
        <f aca="true" t="shared" si="3" ref="D22:D32">A7</f>
        <v>1</v>
      </c>
      <c r="E22" s="16">
        <f aca="true" t="shared" si="4" ref="E22:E32">E7</f>
        <v>0.005824372759856631</v>
      </c>
      <c r="F22" s="24">
        <v>6.92</v>
      </c>
      <c r="G22" s="17">
        <f>F22*E22</f>
        <v>0.040304659498207884</v>
      </c>
      <c r="H22" s="27">
        <f>I21</f>
        <v>0.22881944444444444</v>
      </c>
      <c r="I22" s="49">
        <f>H22+G22</f>
        <v>0.2691241039426523</v>
      </c>
      <c r="J22" s="6"/>
      <c r="K22" s="1" t="s">
        <v>17</v>
      </c>
      <c r="L22" s="4" t="s">
        <v>15</v>
      </c>
    </row>
    <row r="23" spans="1:12" ht="15">
      <c r="A23" s="48">
        <v>3</v>
      </c>
      <c r="B23" s="96">
        <f t="shared" si="2"/>
        <v>3</v>
      </c>
      <c r="C23" s="15" t="str">
        <f t="shared" si="2"/>
        <v>Johana</v>
      </c>
      <c r="D23" s="15">
        <f t="shared" si="3"/>
        <v>1</v>
      </c>
      <c r="E23" s="16">
        <f t="shared" si="4"/>
        <v>0.006944444444444445</v>
      </c>
      <c r="F23" s="24">
        <v>6.64</v>
      </c>
      <c r="G23" s="17">
        <f aca="true" t="shared" si="5" ref="G23:G56">F23*E23</f>
        <v>0.04611111111111111</v>
      </c>
      <c r="H23" s="27">
        <f>I22</f>
        <v>0.2691241039426523</v>
      </c>
      <c r="I23" s="49">
        <f aca="true" t="shared" si="6" ref="I23:I56">H23+G23</f>
        <v>0.3152352150537634</v>
      </c>
      <c r="J23" s="6"/>
      <c r="K23" s="1" t="s">
        <v>19</v>
      </c>
      <c r="L23" s="4" t="s">
        <v>18</v>
      </c>
    </row>
    <row r="24" spans="1:12" ht="15">
      <c r="A24" s="38">
        <v>4</v>
      </c>
      <c r="B24" s="14">
        <f t="shared" si="2"/>
        <v>4</v>
      </c>
      <c r="C24" s="11" t="str">
        <f t="shared" si="2"/>
        <v>Charity</v>
      </c>
      <c r="D24" s="11">
        <f t="shared" si="3"/>
        <v>1</v>
      </c>
      <c r="E24" s="13">
        <f t="shared" si="4"/>
        <v>0.006944444444444445</v>
      </c>
      <c r="F24" s="23">
        <v>5.41</v>
      </c>
      <c r="G24" s="12">
        <f t="shared" si="5"/>
        <v>0.03756944444444445</v>
      </c>
      <c r="H24" s="26">
        <f aca="true" t="shared" si="7" ref="H24:H56">I23</f>
        <v>0.3152352150537634</v>
      </c>
      <c r="I24" s="39">
        <f t="shared" si="6"/>
        <v>0.35280465949820783</v>
      </c>
      <c r="J24" s="6"/>
      <c r="K24" s="1" t="s">
        <v>21</v>
      </c>
      <c r="L24" s="4" t="s">
        <v>20</v>
      </c>
    </row>
    <row r="25" spans="1:12" ht="15">
      <c r="A25" s="38">
        <v>5</v>
      </c>
      <c r="B25" s="14">
        <f t="shared" si="2"/>
        <v>5</v>
      </c>
      <c r="C25" s="11" t="str">
        <f t="shared" si="2"/>
        <v>Leslie</v>
      </c>
      <c r="D25" s="11">
        <f t="shared" si="3"/>
        <v>1</v>
      </c>
      <c r="E25" s="13">
        <f t="shared" si="4"/>
        <v>0.004592293906810036</v>
      </c>
      <c r="F25" s="23">
        <v>6.14</v>
      </c>
      <c r="G25" s="12">
        <f t="shared" si="5"/>
        <v>0.028196684587813617</v>
      </c>
      <c r="H25" s="26">
        <f t="shared" si="7"/>
        <v>0.35280465949820783</v>
      </c>
      <c r="I25" s="39">
        <f t="shared" si="6"/>
        <v>0.38100134408602143</v>
      </c>
      <c r="J25" s="6"/>
      <c r="K25" s="1" t="s">
        <v>23</v>
      </c>
      <c r="L25" s="4" t="s">
        <v>22</v>
      </c>
    </row>
    <row r="26" spans="1:12" ht="15.75" thickBot="1">
      <c r="A26" s="40">
        <v>6</v>
      </c>
      <c r="B26" s="41">
        <f t="shared" si="2"/>
        <v>6</v>
      </c>
      <c r="C26" s="42" t="str">
        <f t="shared" si="2"/>
        <v>Anna</v>
      </c>
      <c r="D26" s="42">
        <f t="shared" si="3"/>
        <v>1</v>
      </c>
      <c r="E26" s="43">
        <f t="shared" si="4"/>
        <v>0.006944444444444445</v>
      </c>
      <c r="F26" s="23">
        <v>5.61</v>
      </c>
      <c r="G26" s="45">
        <f t="shared" si="5"/>
        <v>0.03895833333333334</v>
      </c>
      <c r="H26" s="46">
        <f t="shared" si="7"/>
        <v>0.38100134408602143</v>
      </c>
      <c r="I26" s="47">
        <f t="shared" si="6"/>
        <v>0.41995967741935475</v>
      </c>
      <c r="J26" s="6"/>
      <c r="K26" s="1" t="s">
        <v>25</v>
      </c>
      <c r="L26" s="4" t="s">
        <v>24</v>
      </c>
    </row>
    <row r="27" spans="1:10" ht="15">
      <c r="A27" s="31">
        <v>7</v>
      </c>
      <c r="B27" s="32">
        <f t="shared" si="2"/>
        <v>7</v>
      </c>
      <c r="C27" s="33" t="str">
        <f t="shared" si="2"/>
        <v>Rick</v>
      </c>
      <c r="D27" s="33">
        <f t="shared" si="3"/>
        <v>2</v>
      </c>
      <c r="E27" s="34">
        <f t="shared" si="4"/>
        <v>0.006944444444444445</v>
      </c>
      <c r="F27" s="23">
        <v>5.62</v>
      </c>
      <c r="G27" s="35">
        <f t="shared" si="5"/>
        <v>0.03902777777777778</v>
      </c>
      <c r="H27" s="36">
        <f t="shared" si="7"/>
        <v>0.41995967741935475</v>
      </c>
      <c r="I27" s="37">
        <f t="shared" si="6"/>
        <v>0.4589874551971325</v>
      </c>
      <c r="J27" s="6"/>
    </row>
    <row r="28" spans="1:10" ht="15">
      <c r="A28" s="38">
        <v>8</v>
      </c>
      <c r="B28" s="14">
        <f t="shared" si="2"/>
        <v>8</v>
      </c>
      <c r="C28" s="11" t="str">
        <f t="shared" si="2"/>
        <v>Eric</v>
      </c>
      <c r="D28" s="11">
        <f t="shared" si="3"/>
        <v>2</v>
      </c>
      <c r="E28" s="13">
        <f t="shared" si="4"/>
        <v>0.006944444444444445</v>
      </c>
      <c r="F28" s="23">
        <v>6.19</v>
      </c>
      <c r="G28" s="12">
        <f t="shared" si="5"/>
        <v>0.042986111111111114</v>
      </c>
      <c r="H28" s="26">
        <f t="shared" si="7"/>
        <v>0.4589874551971325</v>
      </c>
      <c r="I28" s="39">
        <f t="shared" si="6"/>
        <v>0.5019735663082436</v>
      </c>
      <c r="J28" s="6"/>
    </row>
    <row r="29" spans="1:10" ht="15">
      <c r="A29" s="38">
        <v>9</v>
      </c>
      <c r="B29" s="14">
        <f t="shared" si="2"/>
        <v>9</v>
      </c>
      <c r="C29" s="11" t="str">
        <f t="shared" si="2"/>
        <v>Jim</v>
      </c>
      <c r="D29" s="11">
        <f t="shared" si="3"/>
        <v>2</v>
      </c>
      <c r="E29" s="13">
        <f t="shared" si="4"/>
        <v>0.006944444444444445</v>
      </c>
      <c r="F29" s="23">
        <v>7.06</v>
      </c>
      <c r="G29" s="12">
        <f t="shared" si="5"/>
        <v>0.04902777777777778</v>
      </c>
      <c r="H29" s="26">
        <f t="shared" si="7"/>
        <v>0.5019735663082436</v>
      </c>
      <c r="I29" s="39">
        <f t="shared" si="6"/>
        <v>0.5510013440860214</v>
      </c>
      <c r="J29" s="6"/>
    </row>
    <row r="30" spans="1:10" ht="15">
      <c r="A30" s="38">
        <v>10</v>
      </c>
      <c r="B30" s="14">
        <f t="shared" si="2"/>
        <v>10</v>
      </c>
      <c r="C30" s="11" t="str">
        <f t="shared" si="2"/>
        <v>John</v>
      </c>
      <c r="D30" s="11">
        <f t="shared" si="3"/>
        <v>2</v>
      </c>
      <c r="E30" s="13">
        <f t="shared" si="4"/>
        <v>0.006944444444444445</v>
      </c>
      <c r="F30" s="23">
        <v>6.24</v>
      </c>
      <c r="G30" s="12">
        <f t="shared" si="5"/>
        <v>0.043333333333333335</v>
      </c>
      <c r="H30" s="26">
        <f t="shared" si="7"/>
        <v>0.5510013440860214</v>
      </c>
      <c r="I30" s="39">
        <f t="shared" si="6"/>
        <v>0.5943346774193548</v>
      </c>
      <c r="J30" s="6"/>
    </row>
    <row r="31" spans="1:10" ht="15">
      <c r="A31" s="38">
        <v>11</v>
      </c>
      <c r="B31" s="14">
        <f t="shared" si="2"/>
        <v>11</v>
      </c>
      <c r="C31" s="11" t="str">
        <f t="shared" si="2"/>
        <v>Paul</v>
      </c>
      <c r="D31" s="11">
        <f t="shared" si="3"/>
        <v>2</v>
      </c>
      <c r="E31" s="13">
        <f t="shared" si="4"/>
        <v>0.006944444444444445</v>
      </c>
      <c r="F31" s="23">
        <v>5.63</v>
      </c>
      <c r="G31" s="12">
        <f t="shared" si="5"/>
        <v>0.03909722222222223</v>
      </c>
      <c r="H31" s="26">
        <f t="shared" si="7"/>
        <v>0.5943346774193548</v>
      </c>
      <c r="I31" s="39">
        <f t="shared" si="6"/>
        <v>0.633431899641577</v>
      </c>
      <c r="J31" s="6"/>
    </row>
    <row r="32" spans="1:10" ht="15.75" thickBot="1">
      <c r="A32" s="40">
        <v>12</v>
      </c>
      <c r="B32" s="41">
        <f t="shared" si="2"/>
        <v>12</v>
      </c>
      <c r="C32" s="42" t="str">
        <f t="shared" si="2"/>
        <v>Chris</v>
      </c>
      <c r="D32" s="42">
        <f t="shared" si="3"/>
        <v>2</v>
      </c>
      <c r="E32" s="43">
        <f t="shared" si="4"/>
        <v>0.006944444444444445</v>
      </c>
      <c r="F32" s="44">
        <v>8.26</v>
      </c>
      <c r="G32" s="45">
        <f t="shared" si="5"/>
        <v>0.05736111111111111</v>
      </c>
      <c r="H32" s="46">
        <f t="shared" si="7"/>
        <v>0.633431899641577</v>
      </c>
      <c r="I32" s="47">
        <f t="shared" si="6"/>
        <v>0.6907930107526881</v>
      </c>
      <c r="J32" s="6"/>
    </row>
    <row r="33" spans="1:10" ht="15">
      <c r="A33" s="31">
        <v>13</v>
      </c>
      <c r="B33" s="32">
        <f>B6</f>
        <v>1</v>
      </c>
      <c r="C33" s="33" t="str">
        <f>C6</f>
        <v>Holly</v>
      </c>
      <c r="D33" s="33">
        <f>A6</f>
        <v>1</v>
      </c>
      <c r="E33" s="34">
        <f>E6</f>
        <v>0.006944444444444445</v>
      </c>
      <c r="F33" s="30">
        <v>5.66</v>
      </c>
      <c r="G33" s="35">
        <f t="shared" si="5"/>
        <v>0.03930555555555556</v>
      </c>
      <c r="H33" s="36">
        <f t="shared" si="7"/>
        <v>0.6907930107526881</v>
      </c>
      <c r="I33" s="37">
        <f t="shared" si="6"/>
        <v>0.7300985663082437</v>
      </c>
      <c r="J33" s="6"/>
    </row>
    <row r="34" spans="1:10" ht="15">
      <c r="A34" s="38">
        <v>14</v>
      </c>
      <c r="B34" s="14">
        <f aca="true" t="shared" si="8" ref="B34:C44">B7</f>
        <v>2</v>
      </c>
      <c r="C34" s="11" t="str">
        <f t="shared" si="8"/>
        <v>Cristina</v>
      </c>
      <c r="D34" s="11">
        <f aca="true" t="shared" si="9" ref="D34:D44">A7</f>
        <v>1</v>
      </c>
      <c r="E34" s="13">
        <f aca="true" t="shared" si="10" ref="E34:E44">E7</f>
        <v>0.005824372759856631</v>
      </c>
      <c r="F34" s="23">
        <v>5.83</v>
      </c>
      <c r="G34" s="12">
        <f t="shared" si="5"/>
        <v>0.03395609318996416</v>
      </c>
      <c r="H34" s="26">
        <f t="shared" si="7"/>
        <v>0.7300985663082437</v>
      </c>
      <c r="I34" s="39">
        <f t="shared" si="6"/>
        <v>0.7640546594982078</v>
      </c>
      <c r="J34" s="6"/>
    </row>
    <row r="35" spans="1:10" ht="15">
      <c r="A35" s="48">
        <v>15</v>
      </c>
      <c r="B35" s="15">
        <f t="shared" si="8"/>
        <v>3</v>
      </c>
      <c r="C35" s="15" t="str">
        <f t="shared" si="8"/>
        <v>Johana</v>
      </c>
      <c r="D35" s="15">
        <f t="shared" si="9"/>
        <v>1</v>
      </c>
      <c r="E35" s="16">
        <f t="shared" si="10"/>
        <v>0.006944444444444445</v>
      </c>
      <c r="F35" s="24">
        <v>4.37</v>
      </c>
      <c r="G35" s="17">
        <f t="shared" si="5"/>
        <v>0.030347222222222223</v>
      </c>
      <c r="H35" s="27">
        <f t="shared" si="7"/>
        <v>0.7640546594982078</v>
      </c>
      <c r="I35" s="49">
        <f t="shared" si="6"/>
        <v>0.79440188172043</v>
      </c>
      <c r="J35" s="6"/>
    </row>
    <row r="36" spans="1:10" ht="15">
      <c r="A36" s="48">
        <v>16</v>
      </c>
      <c r="B36" s="15">
        <f t="shared" si="8"/>
        <v>4</v>
      </c>
      <c r="C36" s="15" t="str">
        <f t="shared" si="8"/>
        <v>Charity</v>
      </c>
      <c r="D36" s="15">
        <f t="shared" si="9"/>
        <v>1</v>
      </c>
      <c r="E36" s="16">
        <f t="shared" si="10"/>
        <v>0.006944444444444445</v>
      </c>
      <c r="F36" s="24">
        <v>4.31</v>
      </c>
      <c r="G36" s="17">
        <f t="shared" si="5"/>
        <v>0.029930555555555554</v>
      </c>
      <c r="H36" s="27">
        <f t="shared" si="7"/>
        <v>0.79440188172043</v>
      </c>
      <c r="I36" s="49">
        <f t="shared" si="6"/>
        <v>0.8243324372759856</v>
      </c>
      <c r="J36" s="6"/>
    </row>
    <row r="37" spans="1:10" ht="15">
      <c r="A37" s="48">
        <v>17</v>
      </c>
      <c r="B37" s="15">
        <f t="shared" si="8"/>
        <v>5</v>
      </c>
      <c r="C37" s="15" t="str">
        <f t="shared" si="8"/>
        <v>Leslie</v>
      </c>
      <c r="D37" s="15">
        <f t="shared" si="9"/>
        <v>1</v>
      </c>
      <c r="E37" s="16">
        <f t="shared" si="10"/>
        <v>0.004592293906810036</v>
      </c>
      <c r="F37" s="24">
        <v>7.71</v>
      </c>
      <c r="G37" s="17">
        <f t="shared" si="5"/>
        <v>0.03540658602150538</v>
      </c>
      <c r="H37" s="27">
        <f t="shared" si="7"/>
        <v>0.8243324372759856</v>
      </c>
      <c r="I37" s="49">
        <f t="shared" si="6"/>
        <v>0.859739023297491</v>
      </c>
      <c r="J37" s="6"/>
    </row>
    <row r="38" spans="1:10" ht="15.75" thickBot="1">
      <c r="A38" s="50">
        <v>18</v>
      </c>
      <c r="B38" s="51">
        <f t="shared" si="8"/>
        <v>6</v>
      </c>
      <c r="C38" s="51" t="str">
        <f t="shared" si="8"/>
        <v>Anna</v>
      </c>
      <c r="D38" s="51">
        <f t="shared" si="9"/>
        <v>1</v>
      </c>
      <c r="E38" s="52">
        <f t="shared" si="10"/>
        <v>0.006944444444444445</v>
      </c>
      <c r="F38" s="24">
        <v>8.18</v>
      </c>
      <c r="G38" s="54">
        <f t="shared" si="5"/>
        <v>0.05680555555555556</v>
      </c>
      <c r="H38" s="55">
        <f t="shared" si="7"/>
        <v>0.859739023297491</v>
      </c>
      <c r="I38" s="56">
        <f t="shared" si="6"/>
        <v>0.9165445788530465</v>
      </c>
      <c r="J38" s="6"/>
    </row>
    <row r="39" spans="1:10" ht="15">
      <c r="A39" s="57">
        <v>19</v>
      </c>
      <c r="B39" s="58">
        <f t="shared" si="8"/>
        <v>7</v>
      </c>
      <c r="C39" s="58" t="str">
        <f t="shared" si="8"/>
        <v>Rick</v>
      </c>
      <c r="D39" s="58">
        <f t="shared" si="9"/>
        <v>2</v>
      </c>
      <c r="E39" s="59">
        <f t="shared" si="10"/>
        <v>0.006944444444444445</v>
      </c>
      <c r="F39" s="24">
        <v>7.66</v>
      </c>
      <c r="G39" s="60">
        <f t="shared" si="5"/>
        <v>0.05319444444444445</v>
      </c>
      <c r="H39" s="61">
        <f t="shared" si="7"/>
        <v>0.9165445788530465</v>
      </c>
      <c r="I39" s="62">
        <f t="shared" si="6"/>
        <v>0.969739023297491</v>
      </c>
      <c r="J39" s="6"/>
    </row>
    <row r="40" spans="1:10" ht="15">
      <c r="A40" s="48">
        <v>20</v>
      </c>
      <c r="B40" s="15">
        <f t="shared" si="8"/>
        <v>8</v>
      </c>
      <c r="C40" s="15" t="str">
        <f t="shared" si="8"/>
        <v>Eric</v>
      </c>
      <c r="D40" s="15">
        <f t="shared" si="9"/>
        <v>2</v>
      </c>
      <c r="E40" s="16">
        <f t="shared" si="10"/>
        <v>0.006944444444444445</v>
      </c>
      <c r="F40" s="24">
        <v>5.97</v>
      </c>
      <c r="G40" s="17">
        <f t="shared" si="5"/>
        <v>0.04145833333333333</v>
      </c>
      <c r="H40" s="27">
        <f t="shared" si="7"/>
        <v>0.969739023297491</v>
      </c>
      <c r="I40" s="49">
        <f t="shared" si="6"/>
        <v>1.0111973566308243</v>
      </c>
      <c r="J40" s="6"/>
    </row>
    <row r="41" spans="1:10" ht="15">
      <c r="A41" s="48">
        <v>21</v>
      </c>
      <c r="B41" s="15">
        <f t="shared" si="8"/>
        <v>9</v>
      </c>
      <c r="C41" s="15" t="str">
        <f t="shared" si="8"/>
        <v>Jim</v>
      </c>
      <c r="D41" s="15">
        <f t="shared" si="9"/>
        <v>2</v>
      </c>
      <c r="E41" s="16">
        <f t="shared" si="10"/>
        <v>0.006944444444444445</v>
      </c>
      <c r="F41" s="24">
        <v>5.59</v>
      </c>
      <c r="G41" s="17">
        <f t="shared" si="5"/>
        <v>0.03881944444444445</v>
      </c>
      <c r="H41" s="27">
        <f t="shared" si="7"/>
        <v>1.0111973566308243</v>
      </c>
      <c r="I41" s="49">
        <f t="shared" si="6"/>
        <v>1.0500168010752688</v>
      </c>
      <c r="J41" s="6"/>
    </row>
    <row r="42" spans="1:10" ht="15">
      <c r="A42" s="48">
        <v>22</v>
      </c>
      <c r="B42" s="15">
        <f t="shared" si="8"/>
        <v>10</v>
      </c>
      <c r="C42" s="15" t="str">
        <f t="shared" si="8"/>
        <v>John</v>
      </c>
      <c r="D42" s="15">
        <f t="shared" si="9"/>
        <v>2</v>
      </c>
      <c r="E42" s="16">
        <f t="shared" si="10"/>
        <v>0.006944444444444445</v>
      </c>
      <c r="F42" s="24">
        <v>5.01</v>
      </c>
      <c r="G42" s="17">
        <f t="shared" si="5"/>
        <v>0.034791666666666665</v>
      </c>
      <c r="H42" s="27">
        <f t="shared" si="7"/>
        <v>1.0500168010752688</v>
      </c>
      <c r="I42" s="49">
        <f t="shared" si="6"/>
        <v>1.0848084677419356</v>
      </c>
      <c r="J42" s="6"/>
    </row>
    <row r="43" spans="1:10" ht="15">
      <c r="A43" s="48">
        <v>23</v>
      </c>
      <c r="B43" s="15">
        <f t="shared" si="8"/>
        <v>11</v>
      </c>
      <c r="C43" s="15" t="str">
        <f t="shared" si="8"/>
        <v>Paul</v>
      </c>
      <c r="D43" s="15">
        <f t="shared" si="9"/>
        <v>2</v>
      </c>
      <c r="E43" s="16">
        <f t="shared" si="10"/>
        <v>0.006944444444444445</v>
      </c>
      <c r="F43" s="24">
        <v>7.31</v>
      </c>
      <c r="G43" s="17">
        <f t="shared" si="5"/>
        <v>0.05076388888888889</v>
      </c>
      <c r="H43" s="27">
        <f t="shared" si="7"/>
        <v>1.0848084677419356</v>
      </c>
      <c r="I43" s="49">
        <f t="shared" si="6"/>
        <v>1.1355723566308245</v>
      </c>
      <c r="J43" s="6"/>
    </row>
    <row r="44" spans="1:10" ht="15.75" thickBot="1">
      <c r="A44" s="50">
        <v>24</v>
      </c>
      <c r="B44" s="51">
        <f t="shared" si="8"/>
        <v>12</v>
      </c>
      <c r="C44" s="51" t="str">
        <f t="shared" si="8"/>
        <v>Chris</v>
      </c>
      <c r="D44" s="51">
        <f t="shared" si="9"/>
        <v>2</v>
      </c>
      <c r="E44" s="52">
        <f t="shared" si="10"/>
        <v>0.006944444444444445</v>
      </c>
      <c r="F44" s="53">
        <v>7.35</v>
      </c>
      <c r="G44" s="54">
        <f t="shared" si="5"/>
        <v>0.051041666666666666</v>
      </c>
      <c r="H44" s="55">
        <f t="shared" si="7"/>
        <v>1.1355723566308245</v>
      </c>
      <c r="I44" s="56">
        <f t="shared" si="6"/>
        <v>1.186614023297491</v>
      </c>
      <c r="J44" s="6"/>
    </row>
    <row r="45" spans="1:12" ht="15">
      <c r="A45" s="57">
        <v>25</v>
      </c>
      <c r="B45" s="58">
        <f>B6</f>
        <v>1</v>
      </c>
      <c r="C45" s="58" t="str">
        <f>C6</f>
        <v>Holly</v>
      </c>
      <c r="D45" s="58">
        <f>A6</f>
        <v>1</v>
      </c>
      <c r="E45" s="59">
        <f>E6</f>
        <v>0.006944444444444445</v>
      </c>
      <c r="F45" s="89">
        <v>6.03</v>
      </c>
      <c r="G45" s="17">
        <f t="shared" si="5"/>
        <v>0.041875</v>
      </c>
      <c r="H45" s="61">
        <f t="shared" si="7"/>
        <v>1.186614023297491</v>
      </c>
      <c r="I45" s="62">
        <f t="shared" si="6"/>
        <v>1.2284890232974912</v>
      </c>
      <c r="J45" s="6"/>
      <c r="K45" s="20"/>
      <c r="L45" s="20"/>
    </row>
    <row r="46" spans="1:10" ht="15">
      <c r="A46" s="48">
        <v>26</v>
      </c>
      <c r="B46" s="15">
        <f aca="true" t="shared" si="11" ref="B46:C56">B7</f>
        <v>2</v>
      </c>
      <c r="C46" s="15" t="str">
        <f t="shared" si="11"/>
        <v>Cristina</v>
      </c>
      <c r="D46" s="15">
        <f aca="true" t="shared" si="12" ref="D46:D56">A7</f>
        <v>1</v>
      </c>
      <c r="E46" s="16">
        <f aca="true" t="shared" si="13" ref="E46:E56">E7</f>
        <v>0.005824372759856631</v>
      </c>
      <c r="F46" s="24">
        <v>7.64</v>
      </c>
      <c r="G46" s="17">
        <f t="shared" si="5"/>
        <v>0.04449820788530466</v>
      </c>
      <c r="H46" s="27">
        <f t="shared" si="7"/>
        <v>1.2284890232974912</v>
      </c>
      <c r="I46" s="49">
        <f t="shared" si="6"/>
        <v>1.2729872311827959</v>
      </c>
      <c r="J46" s="6"/>
    </row>
    <row r="47" spans="1:10" ht="15">
      <c r="A47" s="38">
        <v>27</v>
      </c>
      <c r="B47" s="11">
        <f t="shared" si="11"/>
        <v>3</v>
      </c>
      <c r="C47" s="11" t="str">
        <f t="shared" si="11"/>
        <v>Johana</v>
      </c>
      <c r="D47" s="11">
        <f t="shared" si="12"/>
        <v>1</v>
      </c>
      <c r="E47" s="13">
        <f t="shared" si="13"/>
        <v>0.006944444444444445</v>
      </c>
      <c r="F47" s="23">
        <v>7.45</v>
      </c>
      <c r="G47" s="12">
        <f t="shared" si="5"/>
        <v>0.051736111111111115</v>
      </c>
      <c r="H47" s="26">
        <f t="shared" si="7"/>
        <v>1.2729872311827959</v>
      </c>
      <c r="I47" s="39">
        <f t="shared" si="6"/>
        <v>1.324723342293907</v>
      </c>
      <c r="J47" s="6"/>
    </row>
    <row r="48" spans="1:10" ht="15">
      <c r="A48" s="38">
        <v>28</v>
      </c>
      <c r="B48" s="11">
        <f t="shared" si="11"/>
        <v>4</v>
      </c>
      <c r="C48" s="11" t="str">
        <f t="shared" si="11"/>
        <v>Charity</v>
      </c>
      <c r="D48" s="11">
        <f t="shared" si="12"/>
        <v>1</v>
      </c>
      <c r="E48" s="13">
        <f t="shared" si="13"/>
        <v>0.006944444444444445</v>
      </c>
      <c r="F48" s="23">
        <v>7.3</v>
      </c>
      <c r="G48" s="12">
        <f t="shared" si="5"/>
        <v>0.050694444444444445</v>
      </c>
      <c r="H48" s="26">
        <f t="shared" si="7"/>
        <v>1.324723342293907</v>
      </c>
      <c r="I48" s="39">
        <f t="shared" si="6"/>
        <v>1.3754177867383515</v>
      </c>
      <c r="J48" s="6"/>
    </row>
    <row r="49" spans="1:10" ht="15">
      <c r="A49" s="38">
        <v>29</v>
      </c>
      <c r="B49" s="11">
        <f t="shared" si="11"/>
        <v>5</v>
      </c>
      <c r="C49" s="11" t="str">
        <f t="shared" si="11"/>
        <v>Leslie</v>
      </c>
      <c r="D49" s="11">
        <f t="shared" si="12"/>
        <v>1</v>
      </c>
      <c r="E49" s="13">
        <f t="shared" si="13"/>
        <v>0.004592293906810036</v>
      </c>
      <c r="F49" s="23">
        <v>4.42</v>
      </c>
      <c r="G49" s="12">
        <f t="shared" si="5"/>
        <v>0.02029793906810036</v>
      </c>
      <c r="H49" s="26">
        <f t="shared" si="7"/>
        <v>1.3754177867383515</v>
      </c>
      <c r="I49" s="39">
        <f t="shared" si="6"/>
        <v>1.3957157258064519</v>
      </c>
      <c r="J49" s="6"/>
    </row>
    <row r="50" spans="1:10" ht="15.75" thickBot="1">
      <c r="A50" s="40">
        <v>30</v>
      </c>
      <c r="B50" s="42">
        <f t="shared" si="11"/>
        <v>6</v>
      </c>
      <c r="C50" s="42" t="str">
        <f t="shared" si="11"/>
        <v>Anna</v>
      </c>
      <c r="D50" s="42">
        <f t="shared" si="12"/>
        <v>1</v>
      </c>
      <c r="E50" s="43">
        <f t="shared" si="13"/>
        <v>0.006944444444444445</v>
      </c>
      <c r="F50" s="23">
        <v>6.55</v>
      </c>
      <c r="G50" s="45">
        <f t="shared" si="5"/>
        <v>0.045486111111111116</v>
      </c>
      <c r="H50" s="46">
        <f t="shared" si="7"/>
        <v>1.3957157258064519</v>
      </c>
      <c r="I50" s="47">
        <f t="shared" si="6"/>
        <v>1.441201836917563</v>
      </c>
      <c r="J50" s="6"/>
    </row>
    <row r="51" spans="1:10" ht="15">
      <c r="A51" s="31">
        <v>31</v>
      </c>
      <c r="B51" s="33">
        <f t="shared" si="11"/>
        <v>7</v>
      </c>
      <c r="C51" s="33" t="str">
        <f t="shared" si="11"/>
        <v>Rick</v>
      </c>
      <c r="D51" s="33">
        <f t="shared" si="12"/>
        <v>2</v>
      </c>
      <c r="E51" s="34">
        <f t="shared" si="13"/>
        <v>0.006944444444444445</v>
      </c>
      <c r="F51" s="23">
        <v>5.86</v>
      </c>
      <c r="G51" s="35">
        <f t="shared" si="5"/>
        <v>0.04069444444444445</v>
      </c>
      <c r="H51" s="36">
        <f t="shared" si="7"/>
        <v>1.441201836917563</v>
      </c>
      <c r="I51" s="37">
        <f t="shared" si="6"/>
        <v>1.4818962813620074</v>
      </c>
      <c r="J51" s="6"/>
    </row>
    <row r="52" spans="1:10" ht="15">
      <c r="A52" s="38">
        <v>32</v>
      </c>
      <c r="B52" s="11">
        <f t="shared" si="11"/>
        <v>8</v>
      </c>
      <c r="C52" s="11" t="str">
        <f t="shared" si="11"/>
        <v>Eric</v>
      </c>
      <c r="D52" s="11">
        <f t="shared" si="12"/>
        <v>2</v>
      </c>
      <c r="E52" s="13">
        <f t="shared" si="13"/>
        <v>0.006944444444444445</v>
      </c>
      <c r="F52" s="23">
        <v>5.09</v>
      </c>
      <c r="G52" s="12">
        <f t="shared" si="5"/>
        <v>0.035347222222222224</v>
      </c>
      <c r="H52" s="26">
        <f t="shared" si="7"/>
        <v>1.4818962813620074</v>
      </c>
      <c r="I52" s="39">
        <f t="shared" si="6"/>
        <v>1.5172435035842295</v>
      </c>
      <c r="J52" s="6"/>
    </row>
    <row r="53" spans="1:10" ht="15">
      <c r="A53" s="38">
        <v>33</v>
      </c>
      <c r="B53" s="11">
        <f t="shared" si="11"/>
        <v>9</v>
      </c>
      <c r="C53" s="11" t="str">
        <f t="shared" si="11"/>
        <v>Jim</v>
      </c>
      <c r="D53" s="11">
        <f t="shared" si="12"/>
        <v>2</v>
      </c>
      <c r="E53" s="13">
        <f t="shared" si="13"/>
        <v>0.006944444444444445</v>
      </c>
      <c r="F53" s="23">
        <v>6.56</v>
      </c>
      <c r="G53" s="12">
        <f t="shared" si="5"/>
        <v>0.04555555555555556</v>
      </c>
      <c r="H53" s="26">
        <f t="shared" si="7"/>
        <v>1.5172435035842295</v>
      </c>
      <c r="I53" s="39">
        <f t="shared" si="6"/>
        <v>1.5627990591397851</v>
      </c>
      <c r="J53" s="6"/>
    </row>
    <row r="54" spans="1:10" ht="15">
      <c r="A54" s="38">
        <v>34</v>
      </c>
      <c r="B54" s="11">
        <f t="shared" si="11"/>
        <v>10</v>
      </c>
      <c r="C54" s="11" t="str">
        <f t="shared" si="11"/>
        <v>John</v>
      </c>
      <c r="D54" s="11">
        <f t="shared" si="12"/>
        <v>2</v>
      </c>
      <c r="E54" s="13">
        <f t="shared" si="13"/>
        <v>0.006944444444444445</v>
      </c>
      <c r="F54" s="23">
        <v>4.21</v>
      </c>
      <c r="G54" s="12">
        <f t="shared" si="5"/>
        <v>0.029236111111111112</v>
      </c>
      <c r="H54" s="26">
        <f t="shared" si="7"/>
        <v>1.5627990591397851</v>
      </c>
      <c r="I54" s="39">
        <f t="shared" si="6"/>
        <v>1.5920351702508961</v>
      </c>
      <c r="J54" s="6"/>
    </row>
    <row r="55" spans="1:10" ht="15">
      <c r="A55" s="38">
        <v>35</v>
      </c>
      <c r="B55" s="11">
        <f t="shared" si="11"/>
        <v>11</v>
      </c>
      <c r="C55" s="11" t="str">
        <f t="shared" si="11"/>
        <v>Paul</v>
      </c>
      <c r="D55" s="11">
        <f t="shared" si="12"/>
        <v>2</v>
      </c>
      <c r="E55" s="13">
        <f t="shared" si="13"/>
        <v>0.006944444444444445</v>
      </c>
      <c r="F55" s="23">
        <v>3.02</v>
      </c>
      <c r="G55" s="12">
        <f t="shared" si="5"/>
        <v>0.020972222222222225</v>
      </c>
      <c r="H55" s="26">
        <f t="shared" si="7"/>
        <v>1.5920351702508961</v>
      </c>
      <c r="I55" s="39">
        <f t="shared" si="6"/>
        <v>1.6130073924731183</v>
      </c>
      <c r="J55" s="6"/>
    </row>
    <row r="56" spans="1:10" ht="15.75" thickBot="1">
      <c r="A56" s="40">
        <v>36</v>
      </c>
      <c r="B56" s="42">
        <f t="shared" si="11"/>
        <v>12</v>
      </c>
      <c r="C56" s="42" t="str">
        <f t="shared" si="11"/>
        <v>Chris</v>
      </c>
      <c r="D56" s="42">
        <f t="shared" si="12"/>
        <v>2</v>
      </c>
      <c r="E56" s="43">
        <f t="shared" si="13"/>
        <v>0.006944444444444445</v>
      </c>
      <c r="F56" s="44">
        <v>5.21</v>
      </c>
      <c r="G56" s="45">
        <f t="shared" si="5"/>
        <v>0.036180555555555556</v>
      </c>
      <c r="H56" s="46">
        <f t="shared" si="7"/>
        <v>1.6130073924731183</v>
      </c>
      <c r="I56" s="47">
        <f t="shared" si="6"/>
        <v>1.649187948028674</v>
      </c>
      <c r="J56" s="6"/>
    </row>
    <row r="57" spans="7:10" ht="15">
      <c r="G57" s="2"/>
      <c r="H57" s="21" t="s">
        <v>31</v>
      </c>
      <c r="I57" s="21">
        <f>I56-H21</f>
        <v>1.4825212813620072</v>
      </c>
      <c r="J57" s="2"/>
    </row>
    <row r="58" spans="7:9" ht="15">
      <c r="G58" s="2"/>
      <c r="H58" s="2"/>
      <c r="I58" s="2"/>
    </row>
    <row r="59" spans="7:9" ht="15.75" thickBot="1">
      <c r="G59" s="8"/>
      <c r="H59" s="9"/>
      <c r="I59" s="9"/>
    </row>
    <row r="60" spans="1:9" ht="15.75" thickBot="1">
      <c r="A60" s="103" t="s">
        <v>51</v>
      </c>
      <c r="B60" s="104"/>
      <c r="C60" s="104"/>
      <c r="D60" s="104"/>
      <c r="E60" s="104"/>
      <c r="F60" s="104"/>
      <c r="G60" s="104"/>
      <c r="H60" s="104"/>
      <c r="I60" s="105"/>
    </row>
    <row r="61" spans="1:9" ht="15.75" thickBot="1">
      <c r="A61" s="100" t="s">
        <v>52</v>
      </c>
      <c r="B61" s="101"/>
      <c r="C61" s="101"/>
      <c r="D61" s="101"/>
      <c r="E61" s="101"/>
      <c r="F61" s="101"/>
      <c r="G61" s="101"/>
      <c r="H61" s="101"/>
      <c r="I61" s="102"/>
    </row>
    <row r="62" spans="1:9" ht="15">
      <c r="A62" s="97" t="s">
        <v>61</v>
      </c>
      <c r="B62" s="98"/>
      <c r="C62" s="98"/>
      <c r="D62" s="98"/>
      <c r="E62" s="98"/>
      <c r="F62" s="98"/>
      <c r="G62" s="98"/>
      <c r="H62" s="98"/>
      <c r="I62" s="99"/>
    </row>
    <row r="63" spans="1:9" ht="15">
      <c r="A63" s="97" t="s">
        <v>62</v>
      </c>
      <c r="B63" s="98"/>
      <c r="C63" s="98"/>
      <c r="D63" s="98"/>
      <c r="E63" s="98"/>
      <c r="F63" s="98"/>
      <c r="G63" s="98"/>
      <c r="H63" s="98"/>
      <c r="I63" s="99"/>
    </row>
    <row r="64" spans="1:9" ht="15">
      <c r="A64" s="97" t="s">
        <v>56</v>
      </c>
      <c r="B64" s="98"/>
      <c r="C64" s="98"/>
      <c r="D64" s="98"/>
      <c r="E64" s="98"/>
      <c r="F64" s="98"/>
      <c r="G64" s="98"/>
      <c r="H64" s="98"/>
      <c r="I64" s="99"/>
    </row>
    <row r="65" spans="1:9" ht="15">
      <c r="A65" s="97" t="s">
        <v>57</v>
      </c>
      <c r="B65" s="98"/>
      <c r="C65" s="98"/>
      <c r="D65" s="98"/>
      <c r="E65" s="98"/>
      <c r="F65" s="98"/>
      <c r="G65" s="98"/>
      <c r="H65" s="98"/>
      <c r="I65" s="99"/>
    </row>
    <row r="66" spans="1:9" ht="15">
      <c r="A66" s="97" t="s">
        <v>64</v>
      </c>
      <c r="B66" s="98"/>
      <c r="C66" s="98"/>
      <c r="D66" s="98"/>
      <c r="E66" s="98"/>
      <c r="F66" s="98"/>
      <c r="G66" s="98"/>
      <c r="H66" s="98"/>
      <c r="I66" s="99"/>
    </row>
    <row r="67" spans="1:9" ht="15">
      <c r="A67" s="97" t="s">
        <v>63</v>
      </c>
      <c r="B67" s="98"/>
      <c r="C67" s="98"/>
      <c r="D67" s="98"/>
      <c r="E67" s="98"/>
      <c r="F67" s="98"/>
      <c r="G67" s="98"/>
      <c r="H67" s="98"/>
      <c r="I67" s="99"/>
    </row>
    <row r="68" spans="1:9" ht="15">
      <c r="A68" s="97" t="s">
        <v>55</v>
      </c>
      <c r="B68" s="98"/>
      <c r="C68" s="98"/>
      <c r="D68" s="98"/>
      <c r="E68" s="98"/>
      <c r="F68" s="98"/>
      <c r="G68" s="98"/>
      <c r="H68" s="98"/>
      <c r="I68" s="99"/>
    </row>
    <row r="69" spans="1:9" ht="15">
      <c r="A69" s="97" t="s">
        <v>58</v>
      </c>
      <c r="B69" s="98"/>
      <c r="C69" s="98"/>
      <c r="D69" s="98"/>
      <c r="E69" s="98"/>
      <c r="F69" s="98"/>
      <c r="G69" s="98"/>
      <c r="H69" s="98"/>
      <c r="I69" s="99"/>
    </row>
    <row r="70" spans="1:9" ht="15">
      <c r="A70" s="97" t="s">
        <v>54</v>
      </c>
      <c r="B70" s="98"/>
      <c r="C70" s="98"/>
      <c r="D70" s="98"/>
      <c r="E70" s="98"/>
      <c r="F70" s="98"/>
      <c r="G70" s="98"/>
      <c r="H70" s="98"/>
      <c r="I70" s="99"/>
    </row>
    <row r="71" spans="1:9" ht="15">
      <c r="A71" s="97" t="s">
        <v>53</v>
      </c>
      <c r="B71" s="98"/>
      <c r="C71" s="98"/>
      <c r="D71" s="98"/>
      <c r="E71" s="98"/>
      <c r="F71" s="98"/>
      <c r="G71" s="98"/>
      <c r="H71" s="98"/>
      <c r="I71" s="99"/>
    </row>
    <row r="72" spans="1:9" ht="15">
      <c r="A72" s="97" t="s">
        <v>59</v>
      </c>
      <c r="B72" s="98"/>
      <c r="C72" s="98"/>
      <c r="D72" s="98"/>
      <c r="E72" s="98"/>
      <c r="F72" s="98"/>
      <c r="G72" s="98"/>
      <c r="H72" s="98"/>
      <c r="I72" s="99"/>
    </row>
    <row r="73" spans="1:9" ht="15.75" thickBot="1">
      <c r="A73" s="106" t="s">
        <v>60</v>
      </c>
      <c r="B73" s="107"/>
      <c r="C73" s="107"/>
      <c r="D73" s="107"/>
      <c r="E73" s="107"/>
      <c r="F73" s="107"/>
      <c r="G73" s="107"/>
      <c r="H73" s="107"/>
      <c r="I73" s="108"/>
    </row>
    <row r="74" ht="15">
      <c r="A74" s="70"/>
    </row>
  </sheetData>
  <sheetProtection/>
  <mergeCells count="14">
    <mergeCell ref="A73:I73"/>
    <mergeCell ref="A72:I72"/>
    <mergeCell ref="A71:I71"/>
    <mergeCell ref="A70:I70"/>
    <mergeCell ref="A69:I69"/>
    <mergeCell ref="A68:I68"/>
    <mergeCell ref="A67:I67"/>
    <mergeCell ref="A66:I66"/>
    <mergeCell ref="A65:I65"/>
    <mergeCell ref="A64:I64"/>
    <mergeCell ref="A61:I61"/>
    <mergeCell ref="A60:I60"/>
    <mergeCell ref="A62:I62"/>
    <mergeCell ref="A63:I63"/>
  </mergeCells>
  <printOptions/>
  <pageMargins left="0.77" right="0.35" top="0.5" bottom="0.32" header="0.3" footer="0.3"/>
  <pageSetup fitToHeight="1" fitToWidth="1" horizontalDpi="600" verticalDpi="600" orientation="portrait" scale="84" r:id="rId1"/>
  <ignoredErrors>
    <ignoredError sqref="D21:D23 D24:D5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Neenan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khenderson</dc:creator>
  <cp:keywords/>
  <dc:description/>
  <cp:lastModifiedBy>chend_000</cp:lastModifiedBy>
  <cp:lastPrinted>2014-08-20T20:47:46Z</cp:lastPrinted>
  <dcterms:created xsi:type="dcterms:W3CDTF">2010-05-13T18:25:02Z</dcterms:created>
  <dcterms:modified xsi:type="dcterms:W3CDTF">2015-10-28T08:13:30Z</dcterms:modified>
  <cp:category/>
  <cp:version/>
  <cp:contentType/>
  <cp:contentStatus/>
</cp:coreProperties>
</file>